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Meine Ablage\02 ID Ngajar dan Admin\01 Mengajar\01 Semester Gasal 2026-2027\Penyusunan Skala Psikologi\psp\data\"/>
    </mc:Choice>
  </mc:AlternateContent>
  <xr:revisionPtr revIDLastSave="0" documentId="13_ncr:1_{CCEAAC68-9D4D-473C-966D-601670A38D67}" xr6:coauthVersionLast="47" xr6:coauthVersionMax="47" xr10:uidLastSave="{00000000-0000-0000-0000-000000000000}"/>
  <bookViews>
    <workbookView xWindow="-108" yWindow="-108" windowWidth="23256" windowHeight="13896" activeTab="1" xr2:uid="{00000000-000D-0000-FFFF-FFFF00000000}"/>
  </bookViews>
  <sheets>
    <sheet name="Petunjuk" sheetId="1" r:id="rId1"/>
    <sheet name="Data Rater" sheetId="2" r:id="rId2"/>
    <sheet name="Perhitungan I-CVI &amp; Kappa" sheetId="3" r:id="rId3"/>
    <sheet name="S-CVI"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6" i="4" l="1"/>
  <c r="F16" i="3"/>
  <c r="C16" i="3"/>
  <c r="D16" i="3" s="1"/>
  <c r="B16" i="3"/>
  <c r="A16" i="3"/>
  <c r="C15" i="3"/>
  <c r="D15" i="3" s="1"/>
  <c r="B15" i="3"/>
  <c r="A15" i="3"/>
  <c r="F14" i="3"/>
  <c r="C14" i="3"/>
  <c r="D14" i="3" s="1"/>
  <c r="B14" i="3"/>
  <c r="A14" i="3"/>
  <c r="F13" i="3"/>
  <c r="C13" i="3"/>
  <c r="D13" i="3" s="1"/>
  <c r="B13" i="3"/>
  <c r="A13" i="3"/>
  <c r="F12" i="3"/>
  <c r="C12" i="3"/>
  <c r="D12" i="3" s="1"/>
  <c r="B12" i="3"/>
  <c r="A12" i="3"/>
  <c r="F11" i="3"/>
  <c r="C11" i="3"/>
  <c r="D11" i="3" s="1"/>
  <c r="B11" i="3"/>
  <c r="A11" i="3"/>
  <c r="F10" i="3"/>
  <c r="C10" i="3"/>
  <c r="D10" i="3" s="1"/>
  <c r="B10" i="3"/>
  <c r="A10" i="3"/>
  <c r="F9" i="3"/>
  <c r="C9" i="3"/>
  <c r="D9" i="3" s="1"/>
  <c r="B9" i="3"/>
  <c r="A9" i="3"/>
  <c r="F8" i="3"/>
  <c r="C8" i="3"/>
  <c r="D8" i="3" s="1"/>
  <c r="B8" i="3"/>
  <c r="A8" i="3"/>
  <c r="F7" i="3"/>
  <c r="C7" i="3"/>
  <c r="D7" i="3" s="1"/>
  <c r="B7" i="3"/>
  <c r="A7" i="3"/>
  <c r="B4" i="3"/>
  <c r="B6" i="4" l="1"/>
  <c r="B5" i="4"/>
  <c r="C5" i="4" s="1"/>
  <c r="G7" i="3"/>
  <c r="H7" i="3" s="1"/>
  <c r="E7" i="3"/>
  <c r="G9" i="3"/>
  <c r="H9" i="3" s="1"/>
  <c r="E9" i="3"/>
  <c r="G11" i="3"/>
  <c r="H11" i="3" s="1"/>
  <c r="E11" i="3"/>
  <c r="G13" i="3"/>
  <c r="H13" i="3" s="1"/>
  <c r="E13" i="3"/>
  <c r="E15" i="3"/>
  <c r="G16" i="3"/>
  <c r="H16" i="3" s="1"/>
  <c r="E16" i="3"/>
  <c r="G8" i="3"/>
  <c r="H8" i="3" s="1"/>
  <c r="E8" i="3"/>
  <c r="G10" i="3"/>
  <c r="H10" i="3" s="1"/>
  <c r="E10" i="3"/>
  <c r="G12" i="3"/>
  <c r="H12" i="3" s="1"/>
  <c r="E12" i="3"/>
  <c r="G14" i="3"/>
  <c r="H14" i="3" s="1"/>
  <c r="E14" i="3"/>
  <c r="F15" i="3"/>
  <c r="G15" i="3" s="1"/>
  <c r="H15" i="3" s="1"/>
</calcChain>
</file>

<file path=xl/sharedStrings.xml><?xml version="1.0" encoding="utf-8"?>
<sst xmlns="http://schemas.openxmlformats.org/spreadsheetml/2006/main" count="63" uniqueCount="62">
  <si>
    <t>Template Menghitung I-CVI, S-CVI, dan Kappa Termodifikasi</t>
  </si>
  <si>
    <t>Cara memakai template ini</t>
  </si>
  <si>
    <t>1) Sheet 'Data Rater': tiap penilai memberi skor 1-4 untuk relevansi tiap item dengan konstruk (1 = sama sekali tidak relevan, 4 = sangat relevan). Isi hanya sel berwarna kuning. Baris 'CONTOH' adalah ilustrasi format pengisian (sesuai contoh di slide Pertemuan 11: dari 6 penilai, 5 memberi nilai 3 atau 4, sehingga I-CVI = 0,83) dan tidak perlu dihapus atau diubah.
2) Sheet 'Perhitungan I-CVI &amp; Kappa': terhitung otomatis dari sheet 'Data Rater'. Cek dulu sel Jumlah Rater (N) di bagian atas sheet ini sudah sesuai jumlah penilai yang benar-benar dipakai kelompok Anda.
3) Sheet 'S-CVI': ringkasan S-CVI/Ave dan S-CVI/UA, terhitung otomatis.</t>
  </si>
  <si>
    <t>Rumus I-CVI</t>
  </si>
  <si>
    <t>I-CVI = (jumlah penilai yang memberi skor 3 atau 4) / (jumlah seluruh penilai). Dihitung untuk tiap item, satu angka per item, berkisar 0-1.</t>
  </si>
  <si>
    <t>Kriteria kelulusan item (I-CVI)</t>
  </si>
  <si>
    <t>Mengikuti Lynn (1986): dengan 3-5 penilai, I-CVI harus = 1,00 (semua penilai sepakat); dengan 6-8 penilai, I-CVI minimal 0,83; dengan 9 penilai atau lebih, I-CVI minimal 0,78. Kriterianya lebih ketat kalau penilainya sedikit, karena peluang kesepakatan itu terjadi secara kebetulan justru lebih besar. Sheet 'Perhitungan I-CVI &amp; Kappa' menerapkan ambang batas ini otomatis berdasarkan Jumlah Rater (N) yang diisi.</t>
  </si>
  <si>
    <t>Kenapa perlu dikoreksi dengan kappa?</t>
  </si>
  <si>
    <t xml:space="preserve">   p_c (peluang kebetulan) = KOMBINASI(N, A) x 0,5^N
   kappa* = (I-CVI - p_c) / (1 - p_c)
dengan N = jumlah penilai, A = jumlah penilai yang menilai item relevan (skor 3-4).</t>
  </si>
  <si>
    <t>Patokan interpretasi kappa*: &gt; 0,74 sangat baik; 0,60-0,74 baik; 0,40-0,59 cukup; di bawah 0,40 kurang.</t>
  </si>
  <si>
    <t>Rumus S-CVI</t>
  </si>
  <si>
    <t>S-CVI/Ave = rata-rata I-CVI seluruh item. Menggambarkan relevansi rata-rata skala. Patokan minimal yang lazim dilaporkan: S-CVI/Ave &gt;= 0,90 (Polit &amp; Beck, 2006).
S-CVI/UA = proporsi item yang disepakati SEMUA penilai (universal agreement), yaitu proporsi item dengan I-CVI = 1,00. Jauh lebih ketat daripada S-CVI/Ave.
Kedua angka ini dihitung dari tabel yang persis sama, tetapi bisa memberi kesan yang sangat berbeda. Sebutkan SECARA EKSPLISIT cara perhitungan yang dipakai ketika melaporkan CVI di laporan kelompok Anda — jangan hanya menulis 'CVI = 0,85' tanpa keterangan.</t>
  </si>
  <si>
    <t>Item yang tidak lolos</t>
  </si>
  <si>
    <t>Perbaiki dulu, jangan langsung dibuang — baca komentar penilai, karena sering kali masalahnya ada pada kalimatnya, bukan gagasannya. Buang kalau item itu memang mengukur hal lain atau sudah diwakili item lain yang lebih baik. Pertahankan dengan alasan tertulis kalau item itu penting secara konseptual dan tidak ada penggantinya. Laporkan hasil sebelum dan sesudah perbaikan, beserta keputusan untuk tiap item — yang dinilai adalah prosesnya, bukan hanya angka akhir.</t>
  </si>
  <si>
    <t>Legenda warna</t>
  </si>
  <si>
    <t xml:space="preserve">  Kuning = isi di sini</t>
  </si>
  <si>
    <t xml:space="preserve">  Abu-abu = baris contoh, jangan diubah</t>
  </si>
  <si>
    <t>Sumber</t>
  </si>
  <si>
    <t>Lynn, M. R. (1986). Determination and quantification of content validity. Nursing Research, 35(6), 382-385.
Polit, D. F., &amp; Beck, C. T. (2006). The content validity index: Are you sure you know what's being reported? Critique and recommendations. Research in Nursing &amp; Health, 29(5), 489-497.
Polit, D. F., Beck, C. T., &amp; Owen, S. V. (2007). Is the CVI an acceptable indicator of content validity? Appraisal and recommendations. Research in Nursing &amp; Health, 30(4), 459-467.</t>
  </si>
  <si>
    <t>Data Rater — Skor Relevansi per Item (skala 1-4)</t>
  </si>
  <si>
    <t>Isi hanya sel berwarna kuning. Skor: 1 = sama sekali tidak relevan dengan konstruk, 4 = sangat relevan dengan konstruk. Baris 'CONTOH' adalah ilustrasi, jangan dihapus/diubah.</t>
  </si>
  <si>
    <t>No</t>
  </si>
  <si>
    <t>Nama / Isi Item</t>
  </si>
  <si>
    <t>Rater 1</t>
  </si>
  <si>
    <t>Rater 2</t>
  </si>
  <si>
    <t>Rater 3</t>
  </si>
  <si>
    <t>Rater 4</t>
  </si>
  <si>
    <t>Rater 5</t>
  </si>
  <si>
    <t>Rater 6</t>
  </si>
  <si>
    <t>Cth</t>
  </si>
  <si>
    <t>Saya merasa cemas ketika berada di keramaian</t>
  </si>
  <si>
    <t>Item 1</t>
  </si>
  <si>
    <t>Item 2</t>
  </si>
  <si>
    <t>Item 3</t>
  </si>
  <si>
    <t>Item 4</t>
  </si>
  <si>
    <t>Item 5</t>
  </si>
  <si>
    <t>Item 6</t>
  </si>
  <si>
    <t>Item 7</t>
  </si>
  <si>
    <t>Item 8</t>
  </si>
  <si>
    <t>Item 9</t>
  </si>
  <si>
    <t>Item 10</t>
  </si>
  <si>
    <t>Perhitungan I-CVI dan Kappa Termodifikasi per Item</t>
  </si>
  <si>
    <t>Jumlah Rater (N):</t>
  </si>
  <si>
    <t xml:space="preserve">  &lt;- ubah jika jumlah rater berbeda dari 6 (sesuaikan juga jumlah kolom rater di sheet 'Data Rater')</t>
  </si>
  <si>
    <t>Ambang batas I-CVI diterima:</t>
  </si>
  <si>
    <t xml:space="preserve">  (otomatis: 1,00 untuk 3-5 rater, 0,83 untuk 6-8 rater, 0,78 untuk 9+ rater — Lynn, 1986)</t>
  </si>
  <si>
    <t>Nama Item</t>
  </si>
  <si>
    <t>A
(jml rater
menilai relevan)</t>
  </si>
  <si>
    <t>I-CVI</t>
  </si>
  <si>
    <t>Lolos kriteria
I-CVI?</t>
  </si>
  <si>
    <t>p_c
(peluang
kebetulan)</t>
  </si>
  <si>
    <t>kappa*</t>
  </si>
  <si>
    <t>Kualitas
kesepakatan (kappa*)</t>
  </si>
  <si>
    <t>S-CVI/Ave dan S-CVI/UA</t>
  </si>
  <si>
    <t>Kedua angka ini dihitung dari tabel I-CVI yang sama, tetapi bisa memberi kesan yang berbeda. Sebutkan secara eksplisit cara perhitungan yang dipakai saat melaporkan CVI — menulis 'CVI = 0,85' tanpa keterangan membuat angka itu tidak bisa ditafsirkan orang lain.</t>
  </si>
  <si>
    <t>Indeks</t>
  </si>
  <si>
    <t>Nilai</t>
  </si>
  <si>
    <t>Interpretasi</t>
  </si>
  <si>
    <t>S-CVI/Ave</t>
  </si>
  <si>
    <t>S-CVI/UA</t>
  </si>
  <si>
    <t>Catatan: yang lazim dilaporkan sebagai 'CVI skala' adalah S-CVI/Ave. Laporkan S-CVI/UA sebagai angka pembanding yang lebih ketat, bukan pengganti S-CVI/Ave.</t>
  </si>
  <si>
    <t>I-CVI saja bisa memberi kesan terlalu baik, karena sebagian kesepakatan tetap bisa muncul secara kebetulan (khususnya kalau penilainya sedikit). Kappa termodifikasi (kappa*) mengoreksi I-CVI dengan memperhitungkan peluang kesepakatan yang terjadi karena kebetulan (Polit, Beck, &amp; Owen,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</si>
</sst>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charset val="1"/>
    </font>
    <font>
      <b/>
      <sz val="14"/>
      <color rgb="FF1F3864"/>
      <name val="Arial"/>
      <charset val="1"/>
    </font>
    <font>
      <i/>
      <sz val="10"/>
      <color rgb="FF595959"/>
      <name val="Arial"/>
      <charset val="1"/>
    </font>
    <font>
      <b/>
      <sz val="11"/>
      <color rgb="FF1F3864"/>
      <name val="Arial"/>
      <charset val="1"/>
    </font>
    <font>
      <sz val="10"/>
      <name val="Arial"/>
      <charset val="1"/>
    </font>
    <font>
      <b/>
      <sz val="10"/>
      <color rgb="FFFFFFFF"/>
      <name val="Arial"/>
      <charset val="1"/>
    </font>
    <font>
      <b/>
      <sz val="10"/>
      <color rgb="FF0000FF"/>
      <name val="Arial"/>
      <charset val="1"/>
    </font>
  </fonts>
  <fills count="5">
    <fill>
      <patternFill patternType="none"/>
    </fill>
    <fill>
      <patternFill patternType="gray125"/>
    </fill>
    <fill>
      <patternFill patternType="solid">
        <fgColor rgb="FFFFFF00"/>
        <bgColor rgb="FFFFFF00"/>
      </patternFill>
    </fill>
    <fill>
      <patternFill patternType="solid">
        <fgColor rgb="FFD9D9D9"/>
        <bgColor rgb="FFCCFFCC"/>
      </patternFill>
    </fill>
    <fill>
      <patternFill patternType="solid">
        <fgColor rgb="FF1F3864"/>
        <bgColor rgb="FF333333"/>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2">
    <xf numFmtId="0" fontId="0" fillId="0" borderId="0" xfId="0"/>
    <xf numFmtId="0" fontId="2" fillId="0" borderId="0" xfId="0" applyFont="1" applyAlignment="1">
      <alignment vertical="top" wrapText="1"/>
    </xf>
    <xf numFmtId="0" fontId="1" fillId="0" borderId="0" xfId="0" applyFont="1"/>
    <xf numFmtId="0" fontId="2" fillId="0" borderId="0" xfId="0" applyFont="1"/>
    <xf numFmtId="0" fontId="3" fillId="0" borderId="0" xfId="0" applyFont="1" applyAlignment="1">
      <alignment vertical="top" wrapText="1"/>
    </xf>
    <xf numFmtId="0" fontId="4" fillId="0" borderId="0" xfId="0" applyFont="1" applyAlignment="1">
      <alignment vertical="top" wrapText="1"/>
    </xf>
    <xf numFmtId="0" fontId="4" fillId="2" borderId="0" xfId="0" applyFont="1" applyFill="1"/>
    <xf numFmtId="0" fontId="2" fillId="3" borderId="0" xfId="0" applyFont="1" applyFill="1"/>
    <xf numFmtId="0" fontId="5" fillId="4" borderId="0" xfId="0" applyFont="1" applyFill="1" applyAlignment="1">
      <alignment horizontal="center" vertical="center" wrapText="1"/>
    </xf>
    <xf numFmtId="0" fontId="2" fillId="3" borderId="1" xfId="0" applyFont="1" applyFill="1" applyBorder="1"/>
    <xf numFmtId="0" fontId="2"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xf numFmtId="0" fontId="6" fillId="2" borderId="1" xfId="0" applyFont="1" applyFill="1" applyBorder="1" applyAlignment="1">
      <alignment horizontal="center" vertical="center" wrapText="1"/>
    </xf>
    <xf numFmtId="2"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wrapText="1"/>
    </xf>
    <xf numFmtId="0" fontId="2" fillId="3" borderId="1" xfId="0" applyFont="1" applyFill="1" applyBorder="1" applyAlignment="1">
      <alignment wrapText="1"/>
    </xf>
    <xf numFmtId="0" fontId="4" fillId="0" borderId="1" xfId="0" applyFont="1" applyBorder="1" applyAlignment="1">
      <alignment wrapText="1"/>
    </xf>
    <xf numFmtId="0" fontId="1" fillId="0" borderId="0" xfId="0" applyFont="1" applyAlignment="1"/>
    <xf numFmtId="0" fontId="3"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showGridLines="0" topLeftCell="A18" zoomScaleNormal="100" workbookViewId="0">
      <selection activeCell="A14" sqref="A14"/>
    </sheetView>
  </sheetViews>
  <sheetFormatPr baseColWidth="10" defaultColWidth="8.5546875" defaultRowHeight="14.4" x14ac:dyDescent="0.3"/>
  <cols>
    <col min="1" max="1" width="100" customWidth="1"/>
  </cols>
  <sheetData>
    <row r="1" spans="1:1" ht="21.75" customHeight="1" x14ac:dyDescent="0.3">
      <c r="A1" s="2" t="s">
        <v>0</v>
      </c>
    </row>
    <row r="3" spans="1:1" x14ac:dyDescent="0.3">
      <c r="A3" s="4" t="s">
        <v>1</v>
      </c>
    </row>
    <row r="4" spans="1:1" ht="90" customHeight="1" x14ac:dyDescent="0.3">
      <c r="A4" s="5" t="s">
        <v>2</v>
      </c>
    </row>
    <row r="6" spans="1:1" x14ac:dyDescent="0.3">
      <c r="A6" s="4" t="s">
        <v>3</v>
      </c>
    </row>
    <row r="7" spans="1:1" ht="15.75" customHeight="1" x14ac:dyDescent="0.3">
      <c r="A7" s="5" t="s">
        <v>4</v>
      </c>
    </row>
    <row r="9" spans="1:1" x14ac:dyDescent="0.3">
      <c r="A9" s="4" t="s">
        <v>5</v>
      </c>
    </row>
    <row r="10" spans="1:1" ht="63.75" customHeight="1" x14ac:dyDescent="0.3">
      <c r="A10" s="5" t="s">
        <v>6</v>
      </c>
    </row>
    <row r="12" spans="1:1" x14ac:dyDescent="0.3">
      <c r="A12" s="4" t="s">
        <v>7</v>
      </c>
    </row>
    <row r="13" spans="1:1" ht="48" customHeight="1" x14ac:dyDescent="0.3">
      <c r="A13" s="5" t="s">
        <v>61</v>
      </c>
    </row>
    <row r="14" spans="1:1" ht="48" customHeight="1" x14ac:dyDescent="0.3">
      <c r="A14" s="5" t="s">
        <v>8</v>
      </c>
    </row>
    <row r="15" spans="1:1" ht="15.75" customHeight="1" x14ac:dyDescent="0.3">
      <c r="A15" s="5" t="s">
        <v>9</v>
      </c>
    </row>
    <row r="17" spans="1:1" x14ac:dyDescent="0.3">
      <c r="A17" s="4" t="s">
        <v>10</v>
      </c>
    </row>
    <row r="18" spans="1:1" ht="90" customHeight="1" x14ac:dyDescent="0.3">
      <c r="A18" s="5" t="s">
        <v>11</v>
      </c>
    </row>
    <row r="20" spans="1:1" x14ac:dyDescent="0.3">
      <c r="A20" s="4" t="s">
        <v>12</v>
      </c>
    </row>
    <row r="21" spans="1:1" ht="63.75" customHeight="1" x14ac:dyDescent="0.3">
      <c r="A21" s="5" t="s">
        <v>13</v>
      </c>
    </row>
    <row r="23" spans="1:1" x14ac:dyDescent="0.3">
      <c r="A23" s="4" t="s">
        <v>14</v>
      </c>
    </row>
    <row r="24" spans="1:1" ht="15.75" customHeight="1" x14ac:dyDescent="0.3">
      <c r="A24" s="6" t="s">
        <v>15</v>
      </c>
    </row>
    <row r="25" spans="1:1" ht="15.75" customHeight="1" x14ac:dyDescent="0.3">
      <c r="A25" s="7" t="s">
        <v>16</v>
      </c>
    </row>
    <row r="27" spans="1:1" x14ac:dyDescent="0.3">
      <c r="A27" s="4" t="s">
        <v>17</v>
      </c>
    </row>
    <row r="28" spans="1:1" ht="63.75" customHeight="1" x14ac:dyDescent="0.3">
      <c r="A28" s="5" t="s">
        <v>18</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B7" sqref="B7"/>
    </sheetView>
  </sheetViews>
  <sheetFormatPr baseColWidth="10" defaultColWidth="8.5546875" defaultRowHeight="14.4" x14ac:dyDescent="0.3"/>
  <cols>
    <col min="1" max="1" width="6" customWidth="1"/>
    <col min="2" max="2" width="54.21875" style="17" customWidth="1"/>
    <col min="3" max="8" width="10" customWidth="1"/>
  </cols>
  <sheetData>
    <row r="1" spans="1:8" ht="21.75" customHeight="1" x14ac:dyDescent="0.3">
      <c r="A1" s="2" t="s">
        <v>19</v>
      </c>
    </row>
    <row r="2" spans="1:8" ht="27.75" customHeight="1" x14ac:dyDescent="0.3">
      <c r="A2" s="1" t="s">
        <v>20</v>
      </c>
      <c r="B2" s="1"/>
      <c r="C2" s="1"/>
      <c r="D2" s="1"/>
      <c r="E2" s="1"/>
      <c r="F2" s="1"/>
      <c r="G2" s="1"/>
      <c r="H2" s="1"/>
    </row>
    <row r="4" spans="1:8" ht="19.5" customHeight="1" x14ac:dyDescent="0.3">
      <c r="A4" s="8" t="s">
        <v>21</v>
      </c>
      <c r="B4" s="8" t="s">
        <v>22</v>
      </c>
      <c r="C4" s="8" t="s">
        <v>23</v>
      </c>
      <c r="D4" s="8" t="s">
        <v>24</v>
      </c>
      <c r="E4" s="8" t="s">
        <v>25</v>
      </c>
      <c r="F4" s="8" t="s">
        <v>26</v>
      </c>
      <c r="G4" s="8" t="s">
        <v>27</v>
      </c>
      <c r="H4" s="8" t="s">
        <v>28</v>
      </c>
    </row>
    <row r="5" spans="1:8" ht="18" customHeight="1" x14ac:dyDescent="0.3">
      <c r="A5" s="9" t="s">
        <v>29</v>
      </c>
      <c r="B5" s="18" t="s">
        <v>30</v>
      </c>
      <c r="C5" s="10">
        <v>4</v>
      </c>
      <c r="D5" s="10">
        <v>4</v>
      </c>
      <c r="E5" s="10">
        <v>3</v>
      </c>
      <c r="F5" s="10">
        <v>4</v>
      </c>
      <c r="G5" s="10">
        <v>2</v>
      </c>
      <c r="H5" s="10">
        <v>4</v>
      </c>
    </row>
    <row r="6" spans="1:8" x14ac:dyDescent="0.3">
      <c r="A6" s="11">
        <v>1</v>
      </c>
      <c r="B6" s="19" t="s">
        <v>31</v>
      </c>
      <c r="C6" s="13"/>
      <c r="D6" s="13"/>
      <c r="E6" s="13"/>
      <c r="F6" s="13"/>
      <c r="G6" s="13"/>
      <c r="H6" s="13"/>
    </row>
    <row r="7" spans="1:8" x14ac:dyDescent="0.3">
      <c r="A7" s="11">
        <v>2</v>
      </c>
      <c r="B7" s="19" t="s">
        <v>32</v>
      </c>
      <c r="C7" s="13"/>
      <c r="D7" s="13"/>
      <c r="E7" s="13"/>
      <c r="F7" s="13"/>
      <c r="G7" s="13"/>
      <c r="H7" s="13"/>
    </row>
    <row r="8" spans="1:8" x14ac:dyDescent="0.3">
      <c r="A8" s="11">
        <v>3</v>
      </c>
      <c r="B8" s="19" t="s">
        <v>33</v>
      </c>
      <c r="C8" s="13"/>
      <c r="D8" s="13"/>
      <c r="E8" s="13"/>
      <c r="F8" s="13"/>
      <c r="G8" s="13"/>
      <c r="H8" s="13"/>
    </row>
    <row r="9" spans="1:8" x14ac:dyDescent="0.3">
      <c r="A9" s="11">
        <v>4</v>
      </c>
      <c r="B9" s="19" t="s">
        <v>34</v>
      </c>
      <c r="C9" s="13"/>
      <c r="D9" s="13"/>
      <c r="E9" s="13"/>
      <c r="F9" s="13"/>
      <c r="G9" s="13"/>
      <c r="H9" s="13"/>
    </row>
    <row r="10" spans="1:8" x14ac:dyDescent="0.3">
      <c r="A10" s="11">
        <v>5</v>
      </c>
      <c r="B10" s="19" t="s">
        <v>35</v>
      </c>
      <c r="C10" s="13"/>
      <c r="D10" s="13"/>
      <c r="E10" s="13"/>
      <c r="F10" s="13"/>
      <c r="G10" s="13"/>
      <c r="H10" s="13"/>
    </row>
    <row r="11" spans="1:8" x14ac:dyDescent="0.3">
      <c r="A11" s="11">
        <v>6</v>
      </c>
      <c r="B11" s="19" t="s">
        <v>36</v>
      </c>
      <c r="C11" s="13"/>
      <c r="D11" s="13"/>
      <c r="E11" s="13"/>
      <c r="F11" s="13"/>
      <c r="G11" s="13"/>
      <c r="H11" s="13"/>
    </row>
    <row r="12" spans="1:8" x14ac:dyDescent="0.3">
      <c r="A12" s="11">
        <v>7</v>
      </c>
      <c r="B12" s="19" t="s">
        <v>37</v>
      </c>
      <c r="C12" s="13"/>
      <c r="D12" s="13"/>
      <c r="E12" s="13"/>
      <c r="F12" s="13"/>
      <c r="G12" s="13"/>
      <c r="H12" s="13"/>
    </row>
    <row r="13" spans="1:8" x14ac:dyDescent="0.3">
      <c r="A13" s="11">
        <v>8</v>
      </c>
      <c r="B13" s="19" t="s">
        <v>38</v>
      </c>
      <c r="C13" s="13"/>
      <c r="D13" s="13"/>
      <c r="E13" s="13"/>
      <c r="F13" s="13"/>
      <c r="G13" s="13"/>
      <c r="H13" s="13"/>
    </row>
    <row r="14" spans="1:8" x14ac:dyDescent="0.3">
      <c r="A14" s="11">
        <v>9</v>
      </c>
      <c r="B14" s="19" t="s">
        <v>39</v>
      </c>
      <c r="C14" s="13"/>
      <c r="D14" s="13"/>
      <c r="E14" s="13"/>
      <c r="F14" s="13"/>
      <c r="G14" s="13"/>
      <c r="H14" s="13"/>
    </row>
    <row r="15" spans="1:8" x14ac:dyDescent="0.3">
      <c r="A15" s="11">
        <v>10</v>
      </c>
      <c r="B15" s="19" t="s">
        <v>40</v>
      </c>
      <c r="C15" s="13"/>
      <c r="D15" s="13"/>
      <c r="E15" s="13"/>
      <c r="F15" s="13"/>
      <c r="G15" s="13"/>
      <c r="H15" s="13"/>
    </row>
  </sheetData>
  <mergeCells count="1">
    <mergeCell ref="A2:H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showGridLines="0" zoomScaleNormal="100" workbookViewId="0">
      <pane xSplit="2" ySplit="6" topLeftCell="C7" activePane="bottomRight" state="frozen"/>
      <selection pane="topRight" activeCell="C1" sqref="C1"/>
      <selection pane="bottomLeft" activeCell="A7" sqref="A7"/>
      <selection pane="bottomRight" activeCell="H9" sqref="H9"/>
    </sheetView>
  </sheetViews>
  <sheetFormatPr baseColWidth="10" defaultColWidth="8.5546875" defaultRowHeight="14.4" x14ac:dyDescent="0.3"/>
  <cols>
    <col min="1" max="1" width="19.88671875" customWidth="1"/>
    <col min="2" max="2" width="41" customWidth="1"/>
    <col min="3" max="3" width="12" customWidth="1"/>
    <col min="4" max="4" width="10" customWidth="1"/>
    <col min="5" max="6" width="12" customWidth="1"/>
    <col min="7" max="7" width="10" customWidth="1"/>
    <col min="8" max="8" width="14" customWidth="1"/>
  </cols>
  <sheetData>
    <row r="1" spans="1:9" ht="21.75" customHeight="1" x14ac:dyDescent="0.3">
      <c r="A1" s="20" t="s">
        <v>41</v>
      </c>
      <c r="B1" s="20"/>
      <c r="C1" s="20"/>
      <c r="D1" s="20"/>
      <c r="E1" s="20"/>
      <c r="F1" s="20"/>
      <c r="G1" s="20"/>
      <c r="H1" s="20"/>
      <c r="I1" s="20"/>
    </row>
    <row r="3" spans="1:9" x14ac:dyDescent="0.3">
      <c r="A3" s="21" t="s">
        <v>42</v>
      </c>
      <c r="B3" s="13">
        <v>6</v>
      </c>
      <c r="C3" s="3" t="s">
        <v>43</v>
      </c>
    </row>
    <row r="4" spans="1:9" ht="27.6" x14ac:dyDescent="0.3">
      <c r="A4" s="21" t="s">
        <v>44</v>
      </c>
      <c r="B4" s="14">
        <f>IF(B3&lt;=5,1,IF(B3&lt;=8,0.83,0.78))</f>
        <v>0.83</v>
      </c>
      <c r="C4" s="3" t="s">
        <v>45</v>
      </c>
    </row>
    <row r="6" spans="1:9" ht="42" customHeight="1" x14ac:dyDescent="0.3">
      <c r="A6" s="8" t="s">
        <v>21</v>
      </c>
      <c r="B6" s="8" t="s">
        <v>46</v>
      </c>
      <c r="C6" s="8" t="s">
        <v>47</v>
      </c>
      <c r="D6" s="8" t="s">
        <v>48</v>
      </c>
      <c r="E6" s="8" t="s">
        <v>49</v>
      </c>
      <c r="F6" s="8" t="s">
        <v>50</v>
      </c>
      <c r="G6" s="8" t="s">
        <v>51</v>
      </c>
      <c r="H6" s="8" t="s">
        <v>52</v>
      </c>
    </row>
    <row r="7" spans="1:9" x14ac:dyDescent="0.3">
      <c r="A7" s="11">
        <f>'Data Rater'!A6</f>
        <v>1</v>
      </c>
      <c r="B7" s="12" t="str">
        <f>'Data Rater'!B6</f>
        <v>Item 1</v>
      </c>
      <c r="C7" s="11">
        <f>(IF('Data Rater'!C6="",0,'Data Rater'!C6&gt;=3))+(IF('Data Rater'!D6="",0,'Data Rater'!D6&gt;=3))+(IF('Data Rater'!E6="",0,'Data Rater'!E6&gt;=3))+(IF('Data Rater'!F6="",0,'Data Rater'!F6&gt;=3))+(IF('Data Rater'!G6="",0,'Data Rater'!G6&gt;=3))+(IF('Data Rater'!H6="",0,'Data Rater'!H6&gt;=3))</f>
        <v>0</v>
      </c>
      <c r="D7" s="14">
        <f t="shared" ref="D7:D16" si="0">C7/$B$3</f>
        <v>0</v>
      </c>
      <c r="E7" s="11" t="str">
        <f t="shared" ref="E7:E16" si="1">IF(D7&gt;=$B$4,"Ya","Tidak")</f>
        <v>Tidak</v>
      </c>
      <c r="F7" s="15">
        <f t="shared" ref="F7:F16" si="2">COMBIN($B$3,C7)*0.5^$B$3</f>
        <v>1.5625E-2</v>
      </c>
      <c r="G7" s="14">
        <f t="shared" ref="G7:G16" si="3">(D7-F7)/(1-F7)</f>
        <v>-1.5873015873015872E-2</v>
      </c>
      <c r="H7" s="11" t="str">
        <f t="shared" ref="H7:H16" si="4">IF(G7&gt;0.74,"Sangat baik",IF(G7&gt;=0.6,"Baik",IF(G7&gt;=0.4,"Cukup","Kurang")))</f>
        <v>Kurang</v>
      </c>
    </row>
    <row r="8" spans="1:9" x14ac:dyDescent="0.3">
      <c r="A8" s="11">
        <f>'Data Rater'!A7</f>
        <v>2</v>
      </c>
      <c r="B8" s="12" t="str">
        <f>'Data Rater'!B7</f>
        <v>Item 2</v>
      </c>
      <c r="C8" s="11">
        <f>(IF('Data Rater'!C7="",0,'Data Rater'!C7&gt;=3))+(IF('Data Rater'!D7="",0,'Data Rater'!D7&gt;=3))+(IF('Data Rater'!E7="",0,'Data Rater'!E7&gt;=3))+(IF('Data Rater'!F7="",0,'Data Rater'!F7&gt;=3))+(IF('Data Rater'!G7="",0,'Data Rater'!G7&gt;=3))+(IF('Data Rater'!H7="",0,'Data Rater'!H7&gt;=3))</f>
        <v>0</v>
      </c>
      <c r="D8" s="14">
        <f t="shared" si="0"/>
        <v>0</v>
      </c>
      <c r="E8" s="11" t="str">
        <f t="shared" si="1"/>
        <v>Tidak</v>
      </c>
      <c r="F8" s="15">
        <f t="shared" si="2"/>
        <v>1.5625E-2</v>
      </c>
      <c r="G8" s="14">
        <f t="shared" si="3"/>
        <v>-1.5873015873015872E-2</v>
      </c>
      <c r="H8" s="11" t="str">
        <f t="shared" si="4"/>
        <v>Kurang</v>
      </c>
    </row>
    <row r="9" spans="1:9" x14ac:dyDescent="0.3">
      <c r="A9" s="11">
        <f>'Data Rater'!A8</f>
        <v>3</v>
      </c>
      <c r="B9" s="12" t="str">
        <f>'Data Rater'!B8</f>
        <v>Item 3</v>
      </c>
      <c r="C9" s="11">
        <f>(IF('Data Rater'!C8="",0,'Data Rater'!C8&gt;=3))+(IF('Data Rater'!D8="",0,'Data Rater'!D8&gt;=3))+(IF('Data Rater'!E8="",0,'Data Rater'!E8&gt;=3))+(IF('Data Rater'!F8="",0,'Data Rater'!F8&gt;=3))+(IF('Data Rater'!G8="",0,'Data Rater'!G8&gt;=3))+(IF('Data Rater'!H8="",0,'Data Rater'!H8&gt;=3))</f>
        <v>0</v>
      </c>
      <c r="D9" s="14">
        <f t="shared" si="0"/>
        <v>0</v>
      </c>
      <c r="E9" s="11" t="str">
        <f t="shared" si="1"/>
        <v>Tidak</v>
      </c>
      <c r="F9" s="15">
        <f t="shared" si="2"/>
        <v>1.5625E-2</v>
      </c>
      <c r="G9" s="14">
        <f t="shared" si="3"/>
        <v>-1.5873015873015872E-2</v>
      </c>
      <c r="H9" s="11" t="str">
        <f t="shared" si="4"/>
        <v>Kurang</v>
      </c>
    </row>
    <row r="10" spans="1:9" x14ac:dyDescent="0.3">
      <c r="A10" s="11">
        <f>'Data Rater'!A9</f>
        <v>4</v>
      </c>
      <c r="B10" s="12" t="str">
        <f>'Data Rater'!B9</f>
        <v>Item 4</v>
      </c>
      <c r="C10" s="11">
        <f>(IF('Data Rater'!C9="",0,'Data Rater'!C9&gt;=3))+(IF('Data Rater'!D9="",0,'Data Rater'!D9&gt;=3))+(IF('Data Rater'!E9="",0,'Data Rater'!E9&gt;=3))+(IF('Data Rater'!F9="",0,'Data Rater'!F9&gt;=3))+(IF('Data Rater'!G9="",0,'Data Rater'!G9&gt;=3))+(IF('Data Rater'!H9="",0,'Data Rater'!H9&gt;=3))</f>
        <v>0</v>
      </c>
      <c r="D10" s="14">
        <f t="shared" si="0"/>
        <v>0</v>
      </c>
      <c r="E10" s="11" t="str">
        <f t="shared" si="1"/>
        <v>Tidak</v>
      </c>
      <c r="F10" s="15">
        <f t="shared" si="2"/>
        <v>1.5625E-2</v>
      </c>
      <c r="G10" s="14">
        <f t="shared" si="3"/>
        <v>-1.5873015873015872E-2</v>
      </c>
      <c r="H10" s="11" t="str">
        <f t="shared" si="4"/>
        <v>Kurang</v>
      </c>
    </row>
    <row r="11" spans="1:9" x14ac:dyDescent="0.3">
      <c r="A11" s="11">
        <f>'Data Rater'!A10</f>
        <v>5</v>
      </c>
      <c r="B11" s="12" t="str">
        <f>'Data Rater'!B10</f>
        <v>Item 5</v>
      </c>
      <c r="C11" s="11">
        <f>(IF('Data Rater'!C10="",0,'Data Rater'!C10&gt;=3))+(IF('Data Rater'!D10="",0,'Data Rater'!D10&gt;=3))+(IF('Data Rater'!E10="",0,'Data Rater'!E10&gt;=3))+(IF('Data Rater'!F10="",0,'Data Rater'!F10&gt;=3))+(IF('Data Rater'!G10="",0,'Data Rater'!G10&gt;=3))+(IF('Data Rater'!H10="",0,'Data Rater'!H10&gt;=3))</f>
        <v>0</v>
      </c>
      <c r="D11" s="14">
        <f t="shared" si="0"/>
        <v>0</v>
      </c>
      <c r="E11" s="11" t="str">
        <f t="shared" si="1"/>
        <v>Tidak</v>
      </c>
      <c r="F11" s="15">
        <f t="shared" si="2"/>
        <v>1.5625E-2</v>
      </c>
      <c r="G11" s="14">
        <f t="shared" si="3"/>
        <v>-1.5873015873015872E-2</v>
      </c>
      <c r="H11" s="11" t="str">
        <f t="shared" si="4"/>
        <v>Kurang</v>
      </c>
    </row>
    <row r="12" spans="1:9" x14ac:dyDescent="0.3">
      <c r="A12" s="11">
        <f>'Data Rater'!A11</f>
        <v>6</v>
      </c>
      <c r="B12" s="12" t="str">
        <f>'Data Rater'!B11</f>
        <v>Item 6</v>
      </c>
      <c r="C12" s="11">
        <f>(IF('Data Rater'!C11="",0,'Data Rater'!C11&gt;=3))+(IF('Data Rater'!D11="",0,'Data Rater'!D11&gt;=3))+(IF('Data Rater'!E11="",0,'Data Rater'!E11&gt;=3))+(IF('Data Rater'!F11="",0,'Data Rater'!F11&gt;=3))+(IF('Data Rater'!G11="",0,'Data Rater'!G11&gt;=3))+(IF('Data Rater'!H11="",0,'Data Rater'!H11&gt;=3))</f>
        <v>0</v>
      </c>
      <c r="D12" s="14">
        <f t="shared" si="0"/>
        <v>0</v>
      </c>
      <c r="E12" s="11" t="str">
        <f t="shared" si="1"/>
        <v>Tidak</v>
      </c>
      <c r="F12" s="15">
        <f t="shared" si="2"/>
        <v>1.5625E-2</v>
      </c>
      <c r="G12" s="14">
        <f t="shared" si="3"/>
        <v>-1.5873015873015872E-2</v>
      </c>
      <c r="H12" s="11" t="str">
        <f t="shared" si="4"/>
        <v>Kurang</v>
      </c>
    </row>
    <row r="13" spans="1:9" x14ac:dyDescent="0.3">
      <c r="A13" s="11">
        <f>'Data Rater'!A12</f>
        <v>7</v>
      </c>
      <c r="B13" s="12" t="str">
        <f>'Data Rater'!B12</f>
        <v>Item 7</v>
      </c>
      <c r="C13" s="11">
        <f>(IF('Data Rater'!C12="",0,'Data Rater'!C12&gt;=3))+(IF('Data Rater'!D12="",0,'Data Rater'!D12&gt;=3))+(IF('Data Rater'!E12="",0,'Data Rater'!E12&gt;=3))+(IF('Data Rater'!F12="",0,'Data Rater'!F12&gt;=3))+(IF('Data Rater'!G12="",0,'Data Rater'!G12&gt;=3))+(IF('Data Rater'!H12="",0,'Data Rater'!H12&gt;=3))</f>
        <v>0</v>
      </c>
      <c r="D13" s="14">
        <f t="shared" si="0"/>
        <v>0</v>
      </c>
      <c r="E13" s="11" t="str">
        <f t="shared" si="1"/>
        <v>Tidak</v>
      </c>
      <c r="F13" s="15">
        <f t="shared" si="2"/>
        <v>1.5625E-2</v>
      </c>
      <c r="G13" s="14">
        <f t="shared" si="3"/>
        <v>-1.5873015873015872E-2</v>
      </c>
      <c r="H13" s="11" t="str">
        <f t="shared" si="4"/>
        <v>Kurang</v>
      </c>
    </row>
    <row r="14" spans="1:9" x14ac:dyDescent="0.3">
      <c r="A14" s="11">
        <f>'Data Rater'!A13</f>
        <v>8</v>
      </c>
      <c r="B14" s="12" t="str">
        <f>'Data Rater'!B13</f>
        <v>Item 8</v>
      </c>
      <c r="C14" s="11">
        <f>(IF('Data Rater'!C13="",0,'Data Rater'!C13&gt;=3))+(IF('Data Rater'!D13="",0,'Data Rater'!D13&gt;=3))+(IF('Data Rater'!E13="",0,'Data Rater'!E13&gt;=3))+(IF('Data Rater'!F13="",0,'Data Rater'!F13&gt;=3))+(IF('Data Rater'!G13="",0,'Data Rater'!G13&gt;=3))+(IF('Data Rater'!H13="",0,'Data Rater'!H13&gt;=3))</f>
        <v>0</v>
      </c>
      <c r="D14" s="14">
        <f t="shared" si="0"/>
        <v>0</v>
      </c>
      <c r="E14" s="11" t="str">
        <f t="shared" si="1"/>
        <v>Tidak</v>
      </c>
      <c r="F14" s="15">
        <f t="shared" si="2"/>
        <v>1.5625E-2</v>
      </c>
      <c r="G14" s="14">
        <f t="shared" si="3"/>
        <v>-1.5873015873015872E-2</v>
      </c>
      <c r="H14" s="11" t="str">
        <f t="shared" si="4"/>
        <v>Kurang</v>
      </c>
    </row>
    <row r="15" spans="1:9" x14ac:dyDescent="0.3">
      <c r="A15" s="11">
        <f>'Data Rater'!A14</f>
        <v>9</v>
      </c>
      <c r="B15" s="12" t="str">
        <f>'Data Rater'!B14</f>
        <v>Item 9</v>
      </c>
      <c r="C15" s="11">
        <f>(IF('Data Rater'!C14="",0,'Data Rater'!C14&gt;=3))+(IF('Data Rater'!D14="",0,'Data Rater'!D14&gt;=3))+(IF('Data Rater'!E14="",0,'Data Rater'!E14&gt;=3))+(IF('Data Rater'!F14="",0,'Data Rater'!F14&gt;=3))+(IF('Data Rater'!G14="",0,'Data Rater'!G14&gt;=3))+(IF('Data Rater'!H14="",0,'Data Rater'!H14&gt;=3))</f>
        <v>0</v>
      </c>
      <c r="D15" s="14">
        <f t="shared" si="0"/>
        <v>0</v>
      </c>
      <c r="E15" s="11" t="str">
        <f t="shared" si="1"/>
        <v>Tidak</v>
      </c>
      <c r="F15" s="15">
        <f t="shared" si="2"/>
        <v>1.5625E-2</v>
      </c>
      <c r="G15" s="14">
        <f t="shared" si="3"/>
        <v>-1.5873015873015872E-2</v>
      </c>
      <c r="H15" s="11" t="str">
        <f t="shared" si="4"/>
        <v>Kurang</v>
      </c>
    </row>
    <row r="16" spans="1:9" x14ac:dyDescent="0.3">
      <c r="A16" s="11">
        <f>'Data Rater'!A15</f>
        <v>10</v>
      </c>
      <c r="B16" s="12" t="str">
        <f>'Data Rater'!B15</f>
        <v>Item 10</v>
      </c>
      <c r="C16" s="11">
        <f>(IF('Data Rater'!C15="",0,'Data Rater'!C15&gt;=3))+(IF('Data Rater'!D15="",0,'Data Rater'!D15&gt;=3))+(IF('Data Rater'!E15="",0,'Data Rater'!E15&gt;=3))+(IF('Data Rater'!F15="",0,'Data Rater'!F15&gt;=3))+(IF('Data Rater'!G15="",0,'Data Rater'!G15&gt;=3))+(IF('Data Rater'!H15="",0,'Data Rater'!H15&gt;=3))</f>
        <v>0</v>
      </c>
      <c r="D16" s="14">
        <f t="shared" si="0"/>
        <v>0</v>
      </c>
      <c r="E16" s="11" t="str">
        <f t="shared" si="1"/>
        <v>Tidak</v>
      </c>
      <c r="F16" s="15">
        <f t="shared" si="2"/>
        <v>1.5625E-2</v>
      </c>
      <c r="G16" s="14">
        <f t="shared" si="3"/>
        <v>-1.5873015873015872E-2</v>
      </c>
      <c r="H16" s="11" t="str">
        <f t="shared" si="4"/>
        <v>Kurang</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
  <sheetViews>
    <sheetView showGridLines="0" zoomScaleNormal="100" workbookViewId="0">
      <selection activeCell="B5" sqref="B5"/>
    </sheetView>
  </sheetViews>
  <sheetFormatPr baseColWidth="10" defaultColWidth="8.5546875" defaultRowHeight="14.4" x14ac:dyDescent="0.3"/>
  <cols>
    <col min="1" max="1" width="16" customWidth="1"/>
    <col min="2" max="2" width="14" customWidth="1"/>
    <col min="3" max="3" width="46" customWidth="1"/>
  </cols>
  <sheetData>
    <row r="1" spans="1:3" ht="21.75" customHeight="1" x14ac:dyDescent="0.3">
      <c r="A1" s="2" t="s">
        <v>53</v>
      </c>
    </row>
    <row r="2" spans="1:3" ht="39.75" customHeight="1" x14ac:dyDescent="0.3">
      <c r="A2" s="1" t="s">
        <v>54</v>
      </c>
      <c r="B2" s="1"/>
      <c r="C2" s="1"/>
    </row>
    <row r="4" spans="1:3" ht="19.5" customHeight="1" x14ac:dyDescent="0.3">
      <c r="A4" s="8" t="s">
        <v>55</v>
      </c>
      <c r="B4" s="8" t="s">
        <v>56</v>
      </c>
      <c r="C4" s="8" t="s">
        <v>57</v>
      </c>
    </row>
    <row r="5" spans="1:3" ht="26.4" x14ac:dyDescent="0.3">
      <c r="A5" s="12" t="s">
        <v>58</v>
      </c>
      <c r="B5" s="14">
        <f>AVERAGE('Perhitungan I-CVI &amp; Kappa'!D7:D16)</f>
        <v>0</v>
      </c>
      <c r="C5" s="16" t="str">
        <f>IF(B5&gt;=0.9,"Memenuhi patokan minimal 0,90 (Polit &amp; Beck, 2006)","Di bawah patokan minimal 0,90 — pertimbangkan revisi item yang I-CVI-nya rendah")</f>
        <v>Di bawah patokan minimal 0,90 — pertimbangkan revisi item yang I-CVI-nya rendah</v>
      </c>
    </row>
    <row r="6" spans="1:3" ht="26.4" x14ac:dyDescent="0.3">
      <c r="A6" s="12" t="s">
        <v>59</v>
      </c>
      <c r="B6" s="14">
        <f>COUNTIF('Perhitungan I-CVI &amp; Kappa'!D7:D16,1)/COUNT('Perhitungan I-CVI &amp; Kappa'!D7:D16)</f>
        <v>0</v>
      </c>
      <c r="C6" s="16" t="str">
        <f>"Proporsi item yang disepakati SEMUA rater — jauh lebih ketat daripada S-CVI/Ave"</f>
        <v>Proporsi item yang disepakati SEMUA rater — jauh lebih ketat daripada S-CVI/Ave</v>
      </c>
    </row>
    <row r="8" spans="1:3" ht="30" customHeight="1" x14ac:dyDescent="0.3">
      <c r="A8" s="1" t="s">
        <v>60</v>
      </c>
      <c r="B8" s="1"/>
      <c r="C8" s="1"/>
    </row>
  </sheetData>
  <mergeCells count="2">
    <mergeCell ref="A2:C2"/>
    <mergeCell ref="A8:C8"/>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Petunjuk</vt:lpstr>
      <vt:lpstr>Data Rater</vt:lpstr>
      <vt:lpstr>Perhitungan I-CVI &amp; Kappa</vt:lpstr>
      <vt:lpstr>S-CVI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RIZQY AMELIA ZEIN</cp:lastModifiedBy>
  <cp:revision>0</cp:revision>
  <dcterms:created xsi:type="dcterms:W3CDTF">2026-08-07T16:25:11Z</dcterms:created>
  <dcterms:modified xsi:type="dcterms:W3CDTF">2026-08-07T16:36:47Z</dcterms:modified>
  <dc:language>de-DE</dc:language>
</cp:coreProperties>
</file>